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33819-16 Brno_Gajdosova_DSP\02_Vodovody\přípojky\"/>
    </mc:Choice>
  </mc:AlternateContent>
  <bookViews>
    <workbookView xWindow="3600" yWindow="2550" windowWidth="21600" windowHeight="12735" tabRatio="810" firstSheet="1" activeTab="1"/>
  </bookViews>
  <sheets>
    <sheet name="AAAA" sheetId="4" state="veryHidden" r:id="rId1"/>
    <sheet name="vod. přípojky" sheetId="5" r:id="rId2"/>
  </sheets>
  <definedNames>
    <definedName name="_xlnm.Print_Area" localSheetId="1">'vod. přípojky'!$B$1:$Q$34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8" i="5" l="1"/>
  <c r="S19" i="5"/>
  <c r="S20" i="5"/>
  <c r="S21" i="5"/>
  <c r="S22" i="5"/>
  <c r="S23" i="5"/>
  <c r="S24" i="5"/>
  <c r="S25" i="5"/>
  <c r="S26" i="5"/>
  <c r="S27" i="5"/>
  <c r="S28" i="5"/>
  <c r="S29" i="5"/>
  <c r="S30" i="5"/>
  <c r="S14" i="5"/>
  <c r="S32" i="5" s="1"/>
  <c r="S12" i="5"/>
  <c r="K36" i="5" l="1"/>
  <c r="L42" i="5"/>
  <c r="L41" i="5"/>
  <c r="L40" i="5"/>
  <c r="K38" i="5" l="1"/>
  <c r="K37" i="5"/>
  <c r="L47" i="5" l="1"/>
  <c r="L46" i="5"/>
  <c r="O31" i="5" l="1"/>
  <c r="L31" i="5" l="1"/>
  <c r="K31" i="5"/>
  <c r="L45" i="5" l="1"/>
</calcChain>
</file>

<file path=xl/sharedStrings.xml><?xml version="1.0" encoding="utf-8"?>
<sst xmlns="http://schemas.openxmlformats.org/spreadsheetml/2006/main" count="223" uniqueCount="121">
  <si>
    <t>Ulice</t>
  </si>
  <si>
    <t>Poznámka</t>
  </si>
  <si>
    <t xml:space="preserve">Název stavby : </t>
  </si>
  <si>
    <t>Číslo stavby:</t>
  </si>
  <si>
    <t>Vlastník</t>
  </si>
  <si>
    <t xml:space="preserve">Profil </t>
  </si>
  <si>
    <r>
      <t>U</t>
    </r>
    <r>
      <rPr>
        <b/>
        <sz val="9"/>
        <rFont val="Arial CE"/>
        <family val="2"/>
        <charset val="238"/>
      </rPr>
      <t>místění nemovitosti</t>
    </r>
  </si>
  <si>
    <t>Adresa  sídla vlastníka nemovitosti</t>
  </si>
  <si>
    <t>Podpis :</t>
  </si>
  <si>
    <t>Informace o vlastníkovi nemovitosti</t>
  </si>
  <si>
    <t xml:space="preserve">List </t>
  </si>
  <si>
    <t>příp.</t>
  </si>
  <si>
    <t xml:space="preserve">       Jméno: </t>
  </si>
  <si>
    <t xml:space="preserve">Dne:  </t>
  </si>
  <si>
    <t xml:space="preserve">Tabulku v průběhu stavby aktualizoval: </t>
  </si>
  <si>
    <t>Délka</t>
  </si>
  <si>
    <t>(mm)</t>
  </si>
  <si>
    <t>Technické údaje o vyměňované části</t>
  </si>
  <si>
    <t xml:space="preserve">Celkem : </t>
  </si>
  <si>
    <t xml:space="preserve">vodovodní přípojky </t>
  </si>
  <si>
    <t>(Příjmení, jméno, titul, nebo název org.)</t>
  </si>
  <si>
    <t>PSČ,Místo</t>
  </si>
  <si>
    <t xml:space="preserve">Materiál </t>
  </si>
  <si>
    <t>Návrh PD zpracoval:AQUAPROCON s.r.o.</t>
  </si>
  <si>
    <t>- NAVRHOVANÝ STAV V PROJEKTOVÉ DOKUMENTACI</t>
  </si>
  <si>
    <t>DN (d)</t>
  </si>
  <si>
    <t>Chránička</t>
  </si>
  <si>
    <t>d (mm)</t>
  </si>
  <si>
    <t xml:space="preserve"> ( m ) </t>
  </si>
  <si>
    <t>SEZNAM   VODOVODNÍCH   PŘÍPOJEK</t>
  </si>
  <si>
    <t>Číslo</t>
  </si>
  <si>
    <t>č.o.</t>
  </si>
  <si>
    <t>č.p.</t>
  </si>
  <si>
    <t xml:space="preserve"> </t>
  </si>
  <si>
    <t xml:space="preserve">pozem. (m) </t>
  </si>
  <si>
    <t>veřejný</t>
  </si>
  <si>
    <t>soukromý</t>
  </si>
  <si>
    <t>d32</t>
  </si>
  <si>
    <t>d50</t>
  </si>
  <si>
    <t>PE 100</t>
  </si>
  <si>
    <t>parc. č.</t>
  </si>
  <si>
    <t>Brno, Gajdošova, obslužná komunikace - rekonstrukce kanalizace a vodovodu</t>
  </si>
  <si>
    <t>Gajdošova</t>
  </si>
  <si>
    <t>Podpísečná</t>
  </si>
  <si>
    <t>3019/1</t>
  </si>
  <si>
    <t>3013/1</t>
  </si>
  <si>
    <t>84a</t>
  </si>
  <si>
    <t>102a</t>
  </si>
  <si>
    <t>Táborská</t>
  </si>
  <si>
    <t>Nesiba Jiří</t>
  </si>
  <si>
    <t>615 00 Brno</t>
  </si>
  <si>
    <t>Hrozňatova 2643/4, Židenice</t>
  </si>
  <si>
    <t>ENDEKA, s.r.o.</t>
  </si>
  <si>
    <t>Nesiba Zdeněk</t>
  </si>
  <si>
    <t>Jundrovská 1101/48, Komín</t>
  </si>
  <si>
    <t>624 00 Brno</t>
  </si>
  <si>
    <t>Tejc Radovan Mgr.</t>
  </si>
  <si>
    <t>Gajdošova 1236/84, Židenice</t>
  </si>
  <si>
    <t>Marek Jiří</t>
  </si>
  <si>
    <t>Gajdošova 3235/84a, Židenice</t>
  </si>
  <si>
    <t>Škorpík Vojtěch</t>
  </si>
  <si>
    <t>Sadová 373/1</t>
  </si>
  <si>
    <t>664 49 Ostopovice</t>
  </si>
  <si>
    <t>VEHAR service s.r.o.</t>
  </si>
  <si>
    <t>Gajdošova 349/86, Židenice</t>
  </si>
  <si>
    <t>Gajdošova 3367/90, Židenice</t>
  </si>
  <si>
    <t>Gajdošova 3515/94, Židenice</t>
  </si>
  <si>
    <t>Gajdošova 3514/96, Židenice</t>
  </si>
  <si>
    <t>Gajdošova 3350/98, Židenice</t>
  </si>
  <si>
    <t>Gajdošova 3255/102, Židenice</t>
  </si>
  <si>
    <t>Nejedlík Miroslav</t>
  </si>
  <si>
    <t>Ištvan Miloslav</t>
  </si>
  <si>
    <t>Kallová Květoslava</t>
  </si>
  <si>
    <t>Hartel Jakub</t>
  </si>
  <si>
    <t>Rezidence Gajdošova s.r.o.</t>
  </si>
  <si>
    <t>SJM Starý Miloš Prof. Ing. CSc. a Stará Marie Ing.</t>
  </si>
  <si>
    <t>Táborská 237/110, Židenice</t>
  </si>
  <si>
    <t>Gajdošova 3367/91, Židenice</t>
  </si>
  <si>
    <t>SJM Danihel Štefan a Danihelová Emilie</t>
  </si>
  <si>
    <t>628 00 Brno</t>
  </si>
  <si>
    <t>Táborská 3250/62, Židenice</t>
  </si>
  <si>
    <t>Podpísečná 4022/2, Židenice</t>
  </si>
  <si>
    <t>Gajdošova 2698/103, Židenice</t>
  </si>
  <si>
    <t>Gajdošova 2965/105, Židenice</t>
  </si>
  <si>
    <t>Neužil Michal</t>
  </si>
  <si>
    <t>Belcrediho 62/24, Líšeň</t>
  </si>
  <si>
    <t>Šimůnek Vladimír Ing.</t>
  </si>
  <si>
    <t>VP80</t>
  </si>
  <si>
    <t>VP82</t>
  </si>
  <si>
    <t>VP84</t>
  </si>
  <si>
    <t>VP84a</t>
  </si>
  <si>
    <t>VP86</t>
  </si>
  <si>
    <t>VP90</t>
  </si>
  <si>
    <t>VP92</t>
  </si>
  <si>
    <t>VP94</t>
  </si>
  <si>
    <t>VP96</t>
  </si>
  <si>
    <t>VP98</t>
  </si>
  <si>
    <t>VP102</t>
  </si>
  <si>
    <t>VP102a</t>
  </si>
  <si>
    <t>VP104-T</t>
  </si>
  <si>
    <t>VP76</t>
  </si>
  <si>
    <t>VP2-P</t>
  </si>
  <si>
    <t>VP103</t>
  </si>
  <si>
    <t>VP105</t>
  </si>
  <si>
    <t>Požadavek na stálý příjezd běhěm stavby, požadavek stavební práce směřovat na období červen až srpen</t>
  </si>
  <si>
    <t>Přípojka nová (cca r. 2015)</t>
  </si>
  <si>
    <t>Přípojka po rekonstrukci (2019, majitel nechce rekonstrukci)</t>
  </si>
  <si>
    <t>Po havárii (2015) vyměněná VP, nejspíš v celé délce (nechce rekonstrukci)</t>
  </si>
  <si>
    <t>Šachta v chodbě</t>
  </si>
  <si>
    <t>d 32 x 3,0</t>
  </si>
  <si>
    <t>d 63 x 5,8</t>
  </si>
  <si>
    <t>d 50 x 4,6</t>
  </si>
  <si>
    <t>HDPE</t>
  </si>
  <si>
    <t>d 90 x 8,2</t>
  </si>
  <si>
    <t>d 110 x 6,6</t>
  </si>
  <si>
    <t>d63</t>
  </si>
  <si>
    <t>7/2020</t>
  </si>
  <si>
    <t xml:space="preserve">       Jméno:   Ing. Simona Krupicová</t>
  </si>
  <si>
    <t>Společenství vlastníků bytů Podpísečná 2, Brno</t>
  </si>
  <si>
    <t>Společenství vlastníků jednotek Gajdošova 105</t>
  </si>
  <si>
    <t>Změna trasy přípojky (rovná), Šachta v chodbě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</si>
</sst>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Kč&quot;_-;\-* #,##0\ &quot;Kč&quot;_-;_-* &quot;-&quot;\ &quot;Kč&quot;_-;_-@_-"/>
    <numFmt numFmtId="164" formatCode="_-* #,##0_-;\-* #,##0_-;_-* &quot;-&quot;_-;_-@_-"/>
    <numFmt numFmtId="165" formatCode="_-* #,##0.00_-;\-* #,##0.00_-;_-* &quot;-&quot;??_-;_-@_-"/>
    <numFmt numFmtId="166" formatCode="_-* #,##0\ _S_k_-;\-* #,##0\ _S_k_-;_-* &quot;-&quot;\ _S_k_-;_-@_-"/>
    <numFmt numFmtId="167" formatCode="_ * #,##0_ ;_ * \-#,##0_ ;_ * &quot;-&quot;_ ;_ @_ "/>
    <numFmt numFmtId="168" formatCode="_ * #,##0.00_ ;_ * \-#,##0.00_ ;_ * &quot;-&quot;??_ ;_ @_ "/>
    <numFmt numFmtId="169" formatCode="_ &quot;Kčs &quot;\ * #,##0_ ;_ &quot;Kčs &quot;\ * \-#,##0_ ;_ &quot;Kčs &quot;\ * &quot;-&quot;_ ;_ @_ "/>
    <numFmt numFmtId="170" formatCode="_ &quot;Kčs &quot;\ * #,##0.00_ ;_ &quot;Kčs &quot;\ * \-#,##0.00_ ;_ &quot;Kčs &quot;\ * &quot;-&quot;??_ ;_ @_ "/>
  </numFmts>
  <fonts count="29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b/>
      <sz val="10"/>
      <color indexed="16"/>
      <name val="Arial CE"/>
      <family val="2"/>
      <charset val="238"/>
    </font>
    <font>
      <b/>
      <sz val="8"/>
      <color indexed="16"/>
      <name val="Arial CE"/>
      <family val="2"/>
      <charset val="238"/>
    </font>
    <font>
      <sz val="8"/>
      <name val="Arial CE"/>
      <charset val="238"/>
    </font>
    <font>
      <b/>
      <sz val="10"/>
      <color indexed="16"/>
      <name val="Arial CE"/>
      <charset val="238"/>
    </font>
    <font>
      <b/>
      <sz val="8"/>
      <name val="Arial CE"/>
      <charset val="238"/>
    </font>
    <font>
      <sz val="11"/>
      <color indexed="8"/>
      <name val="Arial"/>
      <family val="2"/>
      <charset val="238"/>
    </font>
    <font>
      <b/>
      <sz val="8"/>
      <color indexed="8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 CE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1" fillId="0" borderId="0">
      <alignment vertical="center"/>
    </xf>
    <xf numFmtId="0" fontId="12" fillId="2" borderId="1">
      <alignment vertical="center"/>
    </xf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3" fillId="2" borderId="2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2" fontId="10" fillId="0" borderId="0"/>
    <xf numFmtId="0" fontId="10" fillId="0" borderId="0"/>
    <xf numFmtId="0" fontId="13" fillId="0" borderId="0">
      <alignment vertical="center"/>
    </xf>
  </cellStyleXfs>
  <cellXfs count="207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0" fillId="0" borderId="0" xfId="0" applyFill="1"/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5" fillId="0" borderId="0" xfId="0" applyFont="1" applyBorder="1"/>
    <xf numFmtId="0" fontId="15" fillId="0" borderId="0" xfId="0" applyFont="1"/>
    <xf numFmtId="0" fontId="8" fillId="0" borderId="0" xfId="0" applyFo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/>
    <xf numFmtId="49" fontId="15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/>
    <xf numFmtId="49" fontId="8" fillId="0" borderId="0" xfId="0" applyNumberFormat="1" applyFont="1" applyFill="1"/>
    <xf numFmtId="49" fontId="15" fillId="0" borderId="0" xfId="0" applyNumberFormat="1" applyFont="1" applyFill="1"/>
    <xf numFmtId="49" fontId="4" fillId="0" borderId="0" xfId="0" applyNumberFormat="1" applyFont="1" applyFill="1" applyAlignment="1">
      <alignment horizontal="right" wrapText="1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/>
    <xf numFmtId="49" fontId="6" fillId="0" borderId="5" xfId="0" applyNumberFormat="1" applyFont="1" applyFill="1" applyBorder="1" applyAlignment="1">
      <alignment horizontal="left"/>
    </xf>
    <xf numFmtId="49" fontId="6" fillId="0" borderId="6" xfId="0" applyNumberFormat="1" applyFont="1" applyFill="1" applyBorder="1" applyAlignment="1">
      <alignment horizontal="left"/>
    </xf>
    <xf numFmtId="49" fontId="6" fillId="0" borderId="7" xfId="0" applyNumberFormat="1" applyFont="1" applyFill="1" applyBorder="1" applyAlignment="1">
      <alignment horizontal="left"/>
    </xf>
    <xf numFmtId="49" fontId="6" fillId="0" borderId="5" xfId="0" applyNumberFormat="1" applyFont="1" applyFill="1" applyBorder="1"/>
    <xf numFmtId="49" fontId="2" fillId="0" borderId="6" xfId="0" applyNumberFormat="1" applyFont="1" applyFill="1" applyBorder="1" applyAlignment="1">
      <alignment horizontal="left"/>
    </xf>
    <xf numFmtId="49" fontId="3" fillId="0" borderId="6" xfId="0" applyNumberFormat="1" applyFont="1" applyFill="1" applyBorder="1"/>
    <xf numFmtId="49" fontId="8" fillId="0" borderId="6" xfId="0" applyNumberFormat="1" applyFont="1" applyFill="1" applyBorder="1"/>
    <xf numFmtId="49" fontId="15" fillId="0" borderId="6" xfId="0" applyNumberFormat="1" applyFont="1" applyFill="1" applyBorder="1"/>
    <xf numFmtId="49" fontId="3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4" fillId="0" borderId="9" xfId="0" applyNumberFormat="1" applyFont="1" applyFill="1" applyBorder="1" applyAlignment="1">
      <alignment horizontal="left"/>
    </xf>
    <xf numFmtId="49" fontId="14" fillId="0" borderId="10" xfId="0" applyNumberFormat="1" applyFont="1" applyFill="1" applyBorder="1" applyAlignment="1">
      <alignment horizontal="left"/>
    </xf>
    <xf numFmtId="49" fontId="17" fillId="0" borderId="8" xfId="0" applyNumberFormat="1" applyFont="1" applyFill="1" applyBorder="1"/>
    <xf numFmtId="49" fontId="3" fillId="0" borderId="9" xfId="0" applyNumberFormat="1" applyFont="1" applyFill="1" applyBorder="1" applyAlignment="1">
      <alignment horizontal="left"/>
    </xf>
    <xf numFmtId="49" fontId="3" fillId="0" borderId="9" xfId="0" applyNumberFormat="1" applyFont="1" applyFill="1" applyBorder="1"/>
    <xf numFmtId="49" fontId="8" fillId="0" borderId="9" xfId="0" applyNumberFormat="1" applyFont="1" applyFill="1" applyBorder="1"/>
    <xf numFmtId="49" fontId="15" fillId="0" borderId="9" xfId="0" applyNumberFormat="1" applyFont="1" applyFill="1" applyBorder="1"/>
    <xf numFmtId="2" fontId="15" fillId="0" borderId="0" xfId="0" applyNumberFormat="1" applyFont="1" applyBorder="1"/>
    <xf numFmtId="2" fontId="8" fillId="0" borderId="0" xfId="0" applyNumberFormat="1" applyFont="1" applyBorder="1"/>
    <xf numFmtId="49" fontId="19" fillId="0" borderId="0" xfId="0" applyNumberFormat="1" applyFont="1" applyBorder="1"/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wrapText="1"/>
    </xf>
    <xf numFmtId="16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/>
    <xf numFmtId="2" fontId="16" fillId="0" borderId="0" xfId="0" applyNumberFormat="1" applyFont="1" applyFill="1" applyBorder="1" applyAlignment="1">
      <alignment horizontal="center" wrapText="1"/>
    </xf>
    <xf numFmtId="0" fontId="21" fillId="0" borderId="0" xfId="0" applyFont="1" applyBorder="1" applyAlignment="1">
      <alignment horizontal="left"/>
    </xf>
    <xf numFmtId="0" fontId="6" fillId="3" borderId="5" xfId="0" applyFont="1" applyFill="1" applyBorder="1" applyAlignment="1">
      <alignment horizontal="center"/>
    </xf>
    <xf numFmtId="49" fontId="6" fillId="3" borderId="7" xfId="0" applyNumberFormat="1" applyFont="1" applyFill="1" applyBorder="1" applyAlignment="1">
      <alignment horizontal="left"/>
    </xf>
    <xf numFmtId="0" fontId="6" fillId="3" borderId="12" xfId="0" applyFont="1" applyFill="1" applyBorder="1" applyAlignment="1">
      <alignment horizontal="center"/>
    </xf>
    <xf numFmtId="49" fontId="6" fillId="3" borderId="0" xfId="0" applyNumberFormat="1" applyFont="1" applyFill="1" applyBorder="1"/>
    <xf numFmtId="49" fontId="6" fillId="3" borderId="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center"/>
    </xf>
    <xf numFmtId="0" fontId="0" fillId="3" borderId="12" xfId="0" applyFill="1" applyBorder="1"/>
    <xf numFmtId="49" fontId="6" fillId="3" borderId="12" xfId="0" applyNumberFormat="1" applyFont="1" applyFill="1" applyBorder="1"/>
    <xf numFmtId="49" fontId="6" fillId="3" borderId="11" xfId="0" applyNumberFormat="1" applyFont="1" applyFill="1" applyBorder="1"/>
    <xf numFmtId="0" fontId="0" fillId="3" borderId="12" xfId="0" applyFill="1" applyBorder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49" fontId="15" fillId="3" borderId="0" xfId="0" applyNumberFormat="1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shrinkToFit="1"/>
    </xf>
    <xf numFmtId="49" fontId="18" fillId="3" borderId="16" xfId="0" applyNumberFormat="1" applyFont="1" applyFill="1" applyBorder="1" applyAlignment="1">
      <alignment horizontal="center" vertical="top" wrapText="1"/>
    </xf>
    <xf numFmtId="49" fontId="8" fillId="3" borderId="13" xfId="0" applyNumberFormat="1" applyFont="1" applyFill="1" applyBorder="1" applyAlignment="1">
      <alignment horizontal="center" shrinkToFit="1"/>
    </xf>
    <xf numFmtId="49" fontId="18" fillId="3" borderId="7" xfId="0" applyNumberFormat="1" applyFont="1" applyFill="1" applyBorder="1" applyAlignment="1">
      <alignment horizontal="center" shrinkToFit="1"/>
    </xf>
    <xf numFmtId="49" fontId="18" fillId="3" borderId="1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right" wrapText="1"/>
    </xf>
    <xf numFmtId="49" fontId="3" fillId="0" borderId="9" xfId="0" applyNumberFormat="1" applyFont="1" applyFill="1" applyBorder="1" applyAlignment="1">
      <alignment horizontal="right" wrapText="1"/>
    </xf>
    <xf numFmtId="49" fontId="3" fillId="0" borderId="10" xfId="0" applyNumberFormat="1" applyFont="1" applyFill="1" applyBorder="1" applyAlignment="1">
      <alignment horizontal="left"/>
    </xf>
    <xf numFmtId="0" fontId="6" fillId="3" borderId="15" xfId="0" applyFont="1" applyFill="1" applyBorder="1"/>
    <xf numFmtId="2" fontId="15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0" applyNumberFormat="1" applyFill="1" applyBorder="1" applyAlignment="1">
      <alignment vertical="center"/>
    </xf>
    <xf numFmtId="2" fontId="0" fillId="0" borderId="19" xfId="0" applyNumberFormat="1" applyBorder="1" applyAlignment="1">
      <alignment horizontal="center" vertical="top"/>
    </xf>
    <xf numFmtId="0" fontId="8" fillId="0" borderId="19" xfId="0" applyFont="1" applyBorder="1"/>
    <xf numFmtId="2" fontId="23" fillId="0" borderId="0" xfId="0" applyNumberFormat="1" applyFont="1" applyFill="1" applyAlignment="1">
      <alignment horizontal="center"/>
    </xf>
    <xf numFmtId="2" fontId="24" fillId="0" borderId="0" xfId="0" applyNumberFormat="1" applyFont="1" applyFill="1" applyAlignment="1">
      <alignment horizontal="center"/>
    </xf>
    <xf numFmtId="2" fontId="15" fillId="0" borderId="19" xfId="0" applyNumberFormat="1" applyFont="1" applyBorder="1" applyAlignment="1">
      <alignment horizontal="center"/>
    </xf>
    <xf numFmtId="49" fontId="18" fillId="3" borderId="13" xfId="0" applyNumberFormat="1" applyFont="1" applyFill="1" applyBorder="1" applyAlignment="1">
      <alignment horizontal="center" vertical="top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 wrapText="1"/>
    </xf>
    <xf numFmtId="49" fontId="18" fillId="3" borderId="0" xfId="0" applyNumberFormat="1" applyFont="1" applyFill="1" applyBorder="1" applyAlignment="1">
      <alignment horizontal="left" wrapText="1"/>
    </xf>
    <xf numFmtId="0" fontId="18" fillId="3" borderId="32" xfId="0" applyFont="1" applyFill="1" applyBorder="1" applyAlignment="1">
      <alignment horizontal="left" wrapText="1"/>
    </xf>
    <xf numFmtId="49" fontId="20" fillId="3" borderId="15" xfId="0" applyNumberFormat="1" applyFont="1" applyFill="1" applyBorder="1" applyAlignment="1">
      <alignment horizontal="center" wrapText="1"/>
    </xf>
    <xf numFmtId="49" fontId="22" fillId="3" borderId="11" xfId="0" applyNumberFormat="1" applyFont="1" applyFill="1" applyBorder="1" applyAlignment="1">
      <alignment horizontal="center"/>
    </xf>
    <xf numFmtId="49" fontId="2" fillId="3" borderId="11" xfId="0" applyNumberFormat="1" applyFont="1" applyFill="1" applyBorder="1" applyAlignment="1">
      <alignment wrapText="1"/>
    </xf>
    <xf numFmtId="49" fontId="18" fillId="3" borderId="21" xfId="0" applyNumberFormat="1" applyFont="1" applyFill="1" applyBorder="1" applyAlignment="1">
      <alignment horizontal="center" vertical="top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/>
    <xf numFmtId="49" fontId="2" fillId="0" borderId="3" xfId="0" applyNumberFormat="1" applyFont="1" applyFill="1" applyBorder="1" applyAlignment="1">
      <alignment horizontal="left"/>
    </xf>
    <xf numFmtId="0" fontId="0" fillId="0" borderId="3" xfId="0" applyFill="1" applyBorder="1"/>
    <xf numFmtId="49" fontId="2" fillId="0" borderId="3" xfId="0" applyNumberFormat="1" applyFont="1" applyFill="1" applyBorder="1"/>
    <xf numFmtId="49" fontId="2" fillId="0" borderId="3" xfId="0" applyNumberFormat="1" applyFont="1" applyFill="1" applyBorder="1" applyAlignment="1">
      <alignment horizontal="right"/>
    </xf>
    <xf numFmtId="49" fontId="8" fillId="0" borderId="3" xfId="0" applyNumberFormat="1" applyFont="1" applyFill="1" applyBorder="1"/>
    <xf numFmtId="49" fontId="15" fillId="0" borderId="3" xfId="0" applyNumberFormat="1" applyFont="1" applyFill="1" applyBorder="1"/>
    <xf numFmtId="49" fontId="2" fillId="0" borderId="4" xfId="0" applyNumberFormat="1" applyFont="1" applyFill="1" applyBorder="1" applyAlignment="1">
      <alignment horizontal="left"/>
    </xf>
    <xf numFmtId="0" fontId="0" fillId="0" borderId="0" xfId="0" applyFill="1" applyBorder="1"/>
    <xf numFmtId="49" fontId="2" fillId="0" borderId="4" xfId="0" applyNumberFormat="1" applyFont="1" applyFill="1" applyBorder="1"/>
    <xf numFmtId="49" fontId="8" fillId="0" borderId="4" xfId="0" applyNumberFormat="1" applyFont="1" applyFill="1" applyBorder="1"/>
    <xf numFmtId="49" fontId="15" fillId="0" borderId="4" xfId="0" applyNumberFormat="1" applyFont="1" applyFill="1" applyBorder="1"/>
    <xf numFmtId="0" fontId="0" fillId="0" borderId="4" xfId="0" applyFill="1" applyBorder="1"/>
    <xf numFmtId="0" fontId="0" fillId="0" borderId="26" xfId="0" applyFill="1" applyBorder="1"/>
    <xf numFmtId="0" fontId="25" fillId="0" borderId="24" xfId="0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7" fillId="0" borderId="16" xfId="0" applyNumberFormat="1" applyFont="1" applyFill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49" fontId="27" fillId="0" borderId="37" xfId="0" applyNumberFormat="1" applyFont="1" applyFill="1" applyBorder="1" applyAlignment="1">
      <alignment horizontal="center" vertical="center" wrapText="1"/>
    </xf>
    <xf numFmtId="49" fontId="27" fillId="0" borderId="17" xfId="0" applyNumberFormat="1" applyFont="1" applyFill="1" applyBorder="1" applyAlignment="1">
      <alignment horizontal="center" vertical="center" wrapText="1"/>
    </xf>
    <xf numFmtId="49" fontId="27" fillId="0" borderId="17" xfId="0" applyNumberFormat="1" applyFont="1" applyBorder="1" applyAlignment="1">
      <alignment horizontal="center" vertical="center" wrapText="1"/>
    </xf>
    <xf numFmtId="49" fontId="27" fillId="0" borderId="34" xfId="0" applyNumberFormat="1" applyFont="1" applyFill="1" applyBorder="1" applyAlignment="1">
      <alignment horizontal="center" vertical="center" wrapText="1"/>
    </xf>
    <xf numFmtId="49" fontId="27" fillId="0" borderId="25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/>
    </xf>
    <xf numFmtId="2" fontId="27" fillId="0" borderId="20" xfId="0" applyNumberFormat="1" applyFont="1" applyFill="1" applyBorder="1" applyAlignment="1">
      <alignment horizontal="center" vertical="center" wrapText="1"/>
    </xf>
    <xf numFmtId="2" fontId="27" fillId="0" borderId="22" xfId="0" applyNumberFormat="1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/>
    </xf>
    <xf numFmtId="2" fontId="27" fillId="0" borderId="21" xfId="0" applyNumberFormat="1" applyFont="1" applyFill="1" applyBorder="1" applyAlignment="1">
      <alignment horizontal="center" vertical="center" wrapText="1"/>
    </xf>
    <xf numFmtId="49" fontId="27" fillId="0" borderId="24" xfId="0" applyNumberFormat="1" applyFont="1" applyFill="1" applyBorder="1" applyAlignment="1">
      <alignment horizontal="center" vertical="center" wrapText="1"/>
    </xf>
    <xf numFmtId="49" fontId="27" fillId="0" borderId="27" xfId="0" applyNumberFormat="1" applyFont="1" applyFill="1" applyBorder="1" applyAlignment="1">
      <alignment horizontal="center" vertical="center" wrapText="1"/>
    </xf>
    <xf numFmtId="49" fontId="27" fillId="0" borderId="8" xfId="0" applyNumberFormat="1" applyFont="1" applyFill="1" applyBorder="1" applyAlignment="1">
      <alignment horizontal="center" vertical="center" wrapText="1"/>
    </xf>
    <xf numFmtId="2" fontId="27" fillId="0" borderId="24" xfId="0" applyNumberFormat="1" applyFont="1" applyFill="1" applyBorder="1" applyAlignment="1">
      <alignment horizontal="center" vertical="center" wrapText="1"/>
    </xf>
    <xf numFmtId="2" fontId="27" fillId="0" borderId="30" xfId="0" applyNumberFormat="1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/>
    </xf>
    <xf numFmtId="2" fontId="27" fillId="0" borderId="27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9" fontId="26" fillId="0" borderId="0" xfId="0" applyNumberFormat="1" applyFont="1" applyFill="1" applyAlignment="1">
      <alignment horizontal="left"/>
    </xf>
    <xf numFmtId="49" fontId="26" fillId="0" borderId="0" xfId="0" applyNumberFormat="1" applyFont="1" applyFill="1"/>
    <xf numFmtId="2" fontId="28" fillId="0" borderId="14" xfId="0" applyNumberFormat="1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 wrapText="1"/>
    </xf>
    <xf numFmtId="0" fontId="26" fillId="0" borderId="17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center" vertical="center"/>
    </xf>
    <xf numFmtId="0" fontId="26" fillId="0" borderId="30" xfId="0" applyFont="1" applyFill="1" applyBorder="1" applyAlignment="1">
      <alignment horizontal="center" vertical="center"/>
    </xf>
    <xf numFmtId="2" fontId="0" fillId="0" borderId="0" xfId="0" applyNumberFormat="1" applyBorder="1"/>
    <xf numFmtId="49" fontId="27" fillId="0" borderId="21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6" fillId="3" borderId="35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/>
    </xf>
    <xf numFmtId="49" fontId="6" fillId="3" borderId="7" xfId="0" applyNumberFormat="1" applyFont="1" applyFill="1" applyBorder="1" applyAlignment="1">
      <alignment horizontal="center"/>
    </xf>
    <xf numFmtId="49" fontId="6" fillId="3" borderId="22" xfId="0" applyNumberFormat="1" applyFont="1" applyFill="1" applyBorder="1" applyAlignment="1">
      <alignment horizontal="center" vertical="center" wrapText="1"/>
    </xf>
    <xf numFmtId="49" fontId="6" fillId="3" borderId="33" xfId="0" applyNumberFormat="1" applyFont="1" applyFill="1" applyBorder="1" applyAlignment="1">
      <alignment horizontal="center" vertical="center" wrapText="1"/>
    </xf>
    <xf numFmtId="49" fontId="6" fillId="3" borderId="32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22" xfId="0" applyNumberFormat="1" applyFont="1" applyFill="1" applyBorder="1" applyAlignment="1">
      <alignment horizontal="center" vertical="center" wrapText="1"/>
    </xf>
    <xf numFmtId="49" fontId="18" fillId="3" borderId="13" xfId="0" applyNumberFormat="1" applyFont="1" applyFill="1" applyBorder="1" applyAlignment="1">
      <alignment horizontal="center" vertical="top" wrapText="1"/>
    </xf>
    <xf numFmtId="0" fontId="0" fillId="3" borderId="11" xfId="0" applyFill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18" fillId="3" borderId="5" xfId="0" applyNumberFormat="1" applyFont="1" applyFill="1" applyBorder="1" applyAlignment="1">
      <alignment horizontal="center" vertical="top" wrapText="1"/>
    </xf>
    <xf numFmtId="49" fontId="18" fillId="3" borderId="6" xfId="0" applyNumberFormat="1" applyFont="1" applyFill="1" applyBorder="1" applyAlignment="1">
      <alignment horizontal="center" vertical="top" wrapText="1"/>
    </xf>
    <xf numFmtId="49" fontId="18" fillId="3" borderId="7" xfId="0" applyNumberFormat="1" applyFont="1" applyFill="1" applyBorder="1" applyAlignment="1">
      <alignment horizontal="center" vertical="top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2" fontId="27" fillId="0" borderId="21" xfId="0" applyNumberFormat="1" applyFont="1" applyFill="1" applyBorder="1" applyAlignment="1">
      <alignment horizontal="center" vertical="center" wrapText="1"/>
    </xf>
    <xf numFmtId="2" fontId="27" fillId="0" borderId="20" xfId="0" applyNumberFormat="1" applyFont="1" applyFill="1" applyBorder="1" applyAlignment="1">
      <alignment horizontal="center" vertical="center" wrapText="1"/>
    </xf>
    <xf numFmtId="2" fontId="27" fillId="0" borderId="18" xfId="0" applyNumberFormat="1" applyFont="1" applyFill="1" applyBorder="1" applyAlignment="1">
      <alignment horizontal="center" vertical="center" wrapText="1"/>
    </xf>
    <xf numFmtId="49" fontId="27" fillId="0" borderId="21" xfId="0" applyNumberFormat="1" applyFont="1" applyFill="1" applyBorder="1" applyAlignment="1">
      <alignment horizontal="center" vertical="center" wrapText="1"/>
    </xf>
    <xf numFmtId="49" fontId="27" fillId="0" borderId="22" xfId="0" applyNumberFormat="1" applyFont="1" applyFill="1" applyBorder="1" applyAlignment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7" fillId="0" borderId="25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49" fontId="27" fillId="0" borderId="28" xfId="0" applyNumberFormat="1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</cellXfs>
  <cellStyles count="14">
    <cellStyle name="A modif Blanc" xfId="1"/>
    <cellStyle name="A modifier" xfId="2"/>
    <cellStyle name="Comma [0]_250496_headcount" xfId="3"/>
    <cellStyle name="Comma_250496_headcount" xfId="4"/>
    <cellStyle name="Currency [0]_250496_headcount" xfId="5"/>
    <cellStyle name="Currency_250496_headcount" xfId="6"/>
    <cellStyle name="čárky [0]_laroux" xfId="7"/>
    <cellStyle name="Licence" xfId="8"/>
    <cellStyle name="Milliers [0]_laroux" xfId="9"/>
    <cellStyle name="Milliers_laroux" xfId="10"/>
    <cellStyle name="Normal - Style1" xfId="11"/>
    <cellStyle name="Normal_250496_headcount" xfId="12"/>
    <cellStyle name="Normální" xfId="0" builtinId="0"/>
    <cellStyle name="Standard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65" zoomScaleSheetLayoutView="70" workbookViewId="0"/>
  </sheetViews>
  <sheetFormatPr defaultRowHeight="12.75"/>
  <sheetData/>
  <phoneticPr fontId="1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2"/>
  <sheetViews>
    <sheetView tabSelected="1" view="pageBreakPreview" topLeftCell="B2" zoomScaleNormal="100" zoomScaleSheetLayoutView="100" workbookViewId="0">
      <selection activeCell="Q26" sqref="Q26"/>
    </sheetView>
  </sheetViews>
  <sheetFormatPr defaultRowHeight="12.75"/>
  <cols>
    <col min="2" max="2" width="11.28515625" customWidth="1"/>
    <col min="3" max="3" width="10.5703125" customWidth="1"/>
    <col min="4" max="4" width="4.5703125" customWidth="1"/>
    <col min="5" max="5" width="5.7109375" customWidth="1"/>
    <col min="6" max="6" width="8.28515625" customWidth="1"/>
    <col min="7" max="7" width="34.7109375" customWidth="1"/>
    <col min="8" max="8" width="20.7109375" style="5" customWidth="1"/>
    <col min="9" max="9" width="22.28515625" style="5" customWidth="1"/>
    <col min="10" max="10" width="8.7109375" customWidth="1"/>
    <col min="11" max="11" width="9.7109375" style="9" bestFit="1" customWidth="1"/>
    <col min="12" max="12" width="10.28515625" style="8" customWidth="1"/>
    <col min="13" max="13" width="9" style="8" customWidth="1"/>
    <col min="14" max="14" width="8.5703125" style="8" customWidth="1"/>
    <col min="15" max="15" width="7.140625" style="8" customWidth="1"/>
    <col min="16" max="16" width="7.5703125" style="11" customWidth="1"/>
    <col min="17" max="17" width="30.42578125" customWidth="1"/>
    <col min="18" max="18" width="8.7109375" customWidth="1"/>
    <col min="20" max="20" width="12.42578125" customWidth="1"/>
  </cols>
  <sheetData>
    <row r="1" spans="1:41">
      <c r="B1" s="3"/>
      <c r="C1" s="12"/>
      <c r="D1" s="12"/>
      <c r="E1" s="12"/>
      <c r="F1" s="12"/>
      <c r="G1" s="12"/>
      <c r="H1" s="13"/>
      <c r="I1" s="13"/>
      <c r="J1" s="12"/>
      <c r="K1" s="14"/>
      <c r="L1" s="15"/>
      <c r="M1" s="15"/>
      <c r="N1" s="15"/>
      <c r="O1" s="15"/>
      <c r="P1" s="16"/>
      <c r="Q1" s="3"/>
    </row>
    <row r="2" spans="1:41" ht="15.75">
      <c r="B2" s="17"/>
      <c r="C2" s="18" t="s">
        <v>29</v>
      </c>
      <c r="D2" s="18"/>
      <c r="E2" s="18"/>
      <c r="F2" s="18"/>
      <c r="G2" s="19"/>
      <c r="H2" s="18" t="s">
        <v>24</v>
      </c>
      <c r="I2" s="18"/>
      <c r="J2" s="19"/>
      <c r="K2" s="20"/>
      <c r="L2" s="21"/>
      <c r="M2" s="21"/>
      <c r="N2" s="21"/>
      <c r="O2" s="21"/>
      <c r="P2" s="22"/>
      <c r="Q2" s="23"/>
    </row>
    <row r="3" spans="1:41" ht="15.75" thickBot="1">
      <c r="B3" s="3"/>
      <c r="C3" s="23"/>
      <c r="D3" s="23"/>
      <c r="E3" s="23"/>
      <c r="F3" s="23"/>
      <c r="G3" s="24"/>
      <c r="H3" s="23"/>
      <c r="I3" s="23"/>
      <c r="J3" s="24"/>
      <c r="K3" s="20"/>
      <c r="L3" s="21"/>
      <c r="M3" s="21"/>
      <c r="N3" s="21"/>
      <c r="O3" s="21"/>
      <c r="P3" s="22"/>
      <c r="Q3" s="23"/>
    </row>
    <row r="4" spans="1:41">
      <c r="B4" s="25" t="s">
        <v>3</v>
      </c>
      <c r="C4" s="26"/>
      <c r="D4" s="26"/>
      <c r="E4" s="26"/>
      <c r="F4" s="27"/>
      <c r="G4" s="28" t="s">
        <v>2</v>
      </c>
      <c r="H4" s="26"/>
      <c r="I4" s="29"/>
      <c r="J4" s="30"/>
      <c r="K4" s="31"/>
      <c r="L4" s="32"/>
      <c r="M4" s="32"/>
      <c r="N4" s="32"/>
      <c r="O4" s="32"/>
      <c r="P4" s="69"/>
      <c r="Q4" s="33"/>
    </row>
    <row r="5" spans="1:41" ht="13.5" thickBot="1">
      <c r="B5" s="34"/>
      <c r="C5" s="35"/>
      <c r="D5" s="35"/>
      <c r="E5" s="35"/>
      <c r="F5" s="36"/>
      <c r="G5" s="37" t="s">
        <v>41</v>
      </c>
      <c r="H5" s="35"/>
      <c r="I5" s="38"/>
      <c r="J5" s="39"/>
      <c r="K5" s="40"/>
      <c r="L5" s="41"/>
      <c r="M5" s="41"/>
      <c r="N5" s="41"/>
      <c r="O5" s="41"/>
      <c r="P5" s="70"/>
      <c r="Q5" s="71"/>
    </row>
    <row r="6" spans="1:41" ht="12.75" customHeight="1">
      <c r="B6" s="52" t="s">
        <v>10</v>
      </c>
      <c r="C6" s="155" t="s">
        <v>6</v>
      </c>
      <c r="D6" s="156"/>
      <c r="E6" s="156"/>
      <c r="F6" s="157"/>
      <c r="G6" s="161" t="s">
        <v>9</v>
      </c>
      <c r="H6" s="161"/>
      <c r="I6" s="162"/>
      <c r="J6" s="174" t="s">
        <v>17</v>
      </c>
      <c r="K6" s="166"/>
      <c r="L6" s="166"/>
      <c r="M6" s="166"/>
      <c r="N6" s="166"/>
      <c r="O6" s="166"/>
      <c r="P6" s="167"/>
      <c r="Q6" s="53" t="s">
        <v>1</v>
      </c>
    </row>
    <row r="7" spans="1:41">
      <c r="B7" s="54" t="s">
        <v>11</v>
      </c>
      <c r="C7" s="158"/>
      <c r="D7" s="159"/>
      <c r="E7" s="159"/>
      <c r="F7" s="160"/>
      <c r="G7" s="55"/>
      <c r="H7" s="56"/>
      <c r="I7" s="56"/>
      <c r="J7" s="175" t="s">
        <v>19</v>
      </c>
      <c r="K7" s="176"/>
      <c r="L7" s="176"/>
      <c r="M7" s="176"/>
      <c r="N7" s="176"/>
      <c r="O7" s="176"/>
      <c r="P7" s="177"/>
      <c r="Q7" s="57"/>
      <c r="S7" s="1"/>
      <c r="T7" s="1"/>
      <c r="U7" s="1"/>
      <c r="V7" s="1"/>
    </row>
    <row r="8" spans="1:41" ht="13.5" thickBot="1">
      <c r="B8" s="58"/>
      <c r="C8" s="59"/>
      <c r="D8" s="55"/>
      <c r="E8" s="55"/>
      <c r="F8" s="60"/>
      <c r="G8" s="55"/>
      <c r="H8" s="56"/>
      <c r="I8" s="56"/>
      <c r="J8" s="61"/>
      <c r="K8" s="62"/>
      <c r="L8" s="63"/>
      <c r="M8" s="63"/>
      <c r="N8" s="63"/>
      <c r="O8" s="63"/>
      <c r="P8" s="82"/>
      <c r="Q8" s="60"/>
      <c r="S8" s="1"/>
      <c r="T8" s="1"/>
      <c r="U8" s="1"/>
      <c r="V8" s="1"/>
    </row>
    <row r="9" spans="1:41" ht="13.5" thickBot="1">
      <c r="B9" s="147" t="s">
        <v>30</v>
      </c>
      <c r="C9" s="149" t="s">
        <v>0</v>
      </c>
      <c r="D9" s="151" t="s">
        <v>31</v>
      </c>
      <c r="E9" s="153" t="s">
        <v>32</v>
      </c>
      <c r="F9" s="164" t="s">
        <v>40</v>
      </c>
      <c r="G9" s="149" t="s">
        <v>4</v>
      </c>
      <c r="H9" s="166" t="s">
        <v>7</v>
      </c>
      <c r="I9" s="167"/>
      <c r="J9" s="64" t="s">
        <v>5</v>
      </c>
      <c r="K9" s="161" t="s">
        <v>15</v>
      </c>
      <c r="L9" s="161"/>
      <c r="M9" s="172" t="s">
        <v>22</v>
      </c>
      <c r="N9" s="178" t="s">
        <v>26</v>
      </c>
      <c r="O9" s="179"/>
      <c r="P9" s="180"/>
      <c r="Q9" s="72"/>
      <c r="S9" s="1"/>
      <c r="T9" s="1"/>
      <c r="U9" s="1"/>
      <c r="V9" s="1"/>
    </row>
    <row r="10" spans="1:41">
      <c r="A10" s="75"/>
      <c r="B10" s="148"/>
      <c r="C10" s="150"/>
      <c r="D10" s="152"/>
      <c r="E10" s="154"/>
      <c r="F10" s="165"/>
      <c r="G10" s="163"/>
      <c r="H10" s="168"/>
      <c r="I10" s="169"/>
      <c r="J10" s="65" t="s">
        <v>25</v>
      </c>
      <c r="K10" s="66" t="s">
        <v>35</v>
      </c>
      <c r="L10" s="67" t="s">
        <v>36</v>
      </c>
      <c r="M10" s="173"/>
      <c r="N10" s="65" t="s">
        <v>5</v>
      </c>
      <c r="O10" s="65" t="s">
        <v>15</v>
      </c>
      <c r="P10" s="81" t="s">
        <v>22</v>
      </c>
      <c r="Q10" s="57"/>
      <c r="S10" s="1"/>
      <c r="T10" s="1"/>
      <c r="U10" s="1"/>
      <c r="V10" s="1"/>
    </row>
    <row r="11" spans="1:41" ht="13.5" thickBot="1">
      <c r="A11" s="75"/>
      <c r="B11" s="148"/>
      <c r="C11" s="150"/>
      <c r="D11" s="152"/>
      <c r="E11" s="154"/>
      <c r="F11" s="165"/>
      <c r="G11" s="87" t="s">
        <v>20</v>
      </c>
      <c r="H11" s="85" t="s">
        <v>21</v>
      </c>
      <c r="I11" s="86" t="s">
        <v>0</v>
      </c>
      <c r="J11" s="68" t="s">
        <v>16</v>
      </c>
      <c r="K11" s="83" t="s">
        <v>34</v>
      </c>
      <c r="L11" s="88" t="s">
        <v>34</v>
      </c>
      <c r="M11" s="173"/>
      <c r="N11" s="90" t="s">
        <v>27</v>
      </c>
      <c r="O11" s="90" t="s">
        <v>28</v>
      </c>
      <c r="P11" s="84"/>
      <c r="Q11" s="89"/>
      <c r="S11" s="1"/>
      <c r="T11" s="5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41" ht="12.75" customHeight="1">
      <c r="A12" s="75"/>
      <c r="B12" s="202" t="s">
        <v>87</v>
      </c>
      <c r="C12" s="203" t="s">
        <v>42</v>
      </c>
      <c r="D12" s="204">
        <v>80</v>
      </c>
      <c r="E12" s="205">
        <v>4221</v>
      </c>
      <c r="F12" s="206">
        <v>3017</v>
      </c>
      <c r="G12" s="114" t="s">
        <v>49</v>
      </c>
      <c r="H12" s="115" t="s">
        <v>50</v>
      </c>
      <c r="I12" s="116" t="s">
        <v>51</v>
      </c>
      <c r="J12" s="195" t="s">
        <v>109</v>
      </c>
      <c r="K12" s="170">
        <v>8</v>
      </c>
      <c r="L12" s="170">
        <v>4</v>
      </c>
      <c r="M12" s="197" t="s">
        <v>112</v>
      </c>
      <c r="N12" s="198" t="s">
        <v>110</v>
      </c>
      <c r="O12" s="170">
        <v>0.5</v>
      </c>
      <c r="P12" s="197" t="s">
        <v>112</v>
      </c>
      <c r="Q12" s="194" t="s">
        <v>120</v>
      </c>
      <c r="R12" s="46"/>
      <c r="S12" s="76">
        <f>SUM(K12:L12)</f>
        <v>12</v>
      </c>
      <c r="T12" s="46"/>
      <c r="U12" s="49"/>
      <c r="V12" s="46"/>
      <c r="W12" s="47"/>
      <c r="X12" s="46"/>
      <c r="Y12" s="46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41" ht="12.75" customHeight="1">
      <c r="A13" s="75"/>
      <c r="B13" s="182"/>
      <c r="C13" s="184"/>
      <c r="D13" s="186"/>
      <c r="E13" s="187"/>
      <c r="F13" s="188"/>
      <c r="G13" s="117" t="s">
        <v>53</v>
      </c>
      <c r="H13" s="118" t="s">
        <v>50</v>
      </c>
      <c r="I13" s="119" t="s">
        <v>51</v>
      </c>
      <c r="J13" s="196"/>
      <c r="K13" s="171"/>
      <c r="L13" s="171"/>
      <c r="M13" s="191"/>
      <c r="N13" s="199"/>
      <c r="O13" s="171"/>
      <c r="P13" s="191"/>
      <c r="Q13" s="193"/>
      <c r="R13" s="46"/>
      <c r="S13" s="76"/>
      <c r="T13" s="46"/>
      <c r="U13" s="49"/>
      <c r="V13" s="46"/>
      <c r="W13" s="47"/>
      <c r="X13" s="46"/>
      <c r="Y13" s="46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1" ht="12.75" customHeight="1">
      <c r="A14" s="75"/>
      <c r="B14" s="91" t="s">
        <v>88</v>
      </c>
      <c r="C14" s="92" t="s">
        <v>42</v>
      </c>
      <c r="D14" s="109">
        <v>82</v>
      </c>
      <c r="E14" s="141">
        <v>1429</v>
      </c>
      <c r="F14" s="142" t="s">
        <v>44</v>
      </c>
      <c r="G14" s="117" t="s">
        <v>52</v>
      </c>
      <c r="H14" s="117" t="s">
        <v>55</v>
      </c>
      <c r="I14" s="119" t="s">
        <v>54</v>
      </c>
      <c r="J14" s="120" t="s">
        <v>111</v>
      </c>
      <c r="K14" s="127">
        <v>6</v>
      </c>
      <c r="L14" s="121">
        <v>1.5</v>
      </c>
      <c r="M14" s="122" t="s">
        <v>112</v>
      </c>
      <c r="N14" s="123" t="s">
        <v>113</v>
      </c>
      <c r="O14" s="121">
        <v>0.5</v>
      </c>
      <c r="P14" s="124" t="s">
        <v>112</v>
      </c>
      <c r="Q14" s="146"/>
      <c r="R14" s="46"/>
      <c r="S14" s="76">
        <f>SUM(K14:L14)</f>
        <v>7.5</v>
      </c>
      <c r="T14" s="46"/>
      <c r="U14" s="49"/>
      <c r="V14" s="46"/>
      <c r="W14" s="47"/>
      <c r="X14" s="46"/>
      <c r="Y14" s="46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ht="24" customHeight="1">
      <c r="A15" s="75"/>
      <c r="B15" s="112" t="s">
        <v>89</v>
      </c>
      <c r="C15" s="92" t="s">
        <v>42</v>
      </c>
      <c r="D15" s="110">
        <v>84</v>
      </c>
      <c r="E15" s="141">
        <v>1236</v>
      </c>
      <c r="F15" s="142">
        <v>3021</v>
      </c>
      <c r="G15" s="117" t="s">
        <v>56</v>
      </c>
      <c r="H15" s="117" t="s">
        <v>50</v>
      </c>
      <c r="I15" s="119" t="s">
        <v>57</v>
      </c>
      <c r="J15" s="120" t="s">
        <v>109</v>
      </c>
      <c r="K15" s="121">
        <v>0</v>
      </c>
      <c r="L15" s="125">
        <v>0</v>
      </c>
      <c r="M15" s="122" t="s">
        <v>112</v>
      </c>
      <c r="N15" s="126" t="s">
        <v>110</v>
      </c>
      <c r="O15" s="121">
        <v>0.5</v>
      </c>
      <c r="P15" s="124" t="s">
        <v>112</v>
      </c>
      <c r="Q15" s="117" t="s">
        <v>107</v>
      </c>
      <c r="R15" s="46"/>
      <c r="S15" s="76"/>
      <c r="T15" s="46"/>
      <c r="U15" s="49"/>
      <c r="V15" s="46"/>
      <c r="W15" s="47"/>
      <c r="X15" s="46"/>
      <c r="Y15" s="46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ht="12.75" customHeight="1">
      <c r="A16" s="75"/>
      <c r="B16" s="181" t="s">
        <v>90</v>
      </c>
      <c r="C16" s="183" t="s">
        <v>42</v>
      </c>
      <c r="D16" s="185" t="s">
        <v>46</v>
      </c>
      <c r="E16" s="187">
        <v>3235</v>
      </c>
      <c r="F16" s="188">
        <v>3023</v>
      </c>
      <c r="G16" s="117" t="s">
        <v>58</v>
      </c>
      <c r="H16" s="117" t="s">
        <v>50</v>
      </c>
      <c r="I16" s="119" t="s">
        <v>59</v>
      </c>
      <c r="J16" s="200" t="s">
        <v>109</v>
      </c>
      <c r="K16" s="189">
        <v>0</v>
      </c>
      <c r="L16" s="189">
        <v>0</v>
      </c>
      <c r="M16" s="190" t="s">
        <v>112</v>
      </c>
      <c r="N16" s="201" t="s">
        <v>110</v>
      </c>
      <c r="O16" s="189">
        <v>0.5</v>
      </c>
      <c r="P16" s="190" t="s">
        <v>112</v>
      </c>
      <c r="Q16" s="192" t="s">
        <v>106</v>
      </c>
      <c r="R16" s="46"/>
      <c r="S16" s="76"/>
      <c r="T16" s="46"/>
      <c r="U16" s="49"/>
      <c r="V16" s="46"/>
      <c r="W16" s="47"/>
      <c r="X16" s="46"/>
      <c r="Y16" s="46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ht="12.75" customHeight="1">
      <c r="A17" s="75"/>
      <c r="B17" s="182"/>
      <c r="C17" s="184"/>
      <c r="D17" s="186"/>
      <c r="E17" s="187"/>
      <c r="F17" s="188"/>
      <c r="G17" s="117" t="s">
        <v>60</v>
      </c>
      <c r="H17" s="117" t="s">
        <v>62</v>
      </c>
      <c r="I17" s="119" t="s">
        <v>61</v>
      </c>
      <c r="J17" s="196"/>
      <c r="K17" s="171"/>
      <c r="L17" s="171"/>
      <c r="M17" s="191"/>
      <c r="N17" s="199"/>
      <c r="O17" s="171"/>
      <c r="P17" s="191"/>
      <c r="Q17" s="193"/>
      <c r="R17" s="46"/>
      <c r="S17" s="76"/>
      <c r="T17" s="46"/>
      <c r="U17" s="49"/>
      <c r="V17" s="46"/>
      <c r="W17" s="47"/>
      <c r="X17" s="46"/>
      <c r="Y17" s="46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ht="36" customHeight="1">
      <c r="A18" s="75"/>
      <c r="B18" s="112" t="s">
        <v>91</v>
      </c>
      <c r="C18" s="92" t="s">
        <v>42</v>
      </c>
      <c r="D18" s="110">
        <v>86</v>
      </c>
      <c r="E18" s="141">
        <v>349</v>
      </c>
      <c r="F18" s="142">
        <v>3025</v>
      </c>
      <c r="G18" s="117" t="s">
        <v>63</v>
      </c>
      <c r="H18" s="117" t="s">
        <v>50</v>
      </c>
      <c r="I18" s="119" t="s">
        <v>64</v>
      </c>
      <c r="J18" s="120" t="s">
        <v>109</v>
      </c>
      <c r="K18" s="121">
        <v>6.3</v>
      </c>
      <c r="L18" s="121">
        <v>1.7</v>
      </c>
      <c r="M18" s="122" t="s">
        <v>112</v>
      </c>
      <c r="N18" s="126" t="s">
        <v>110</v>
      </c>
      <c r="O18" s="121">
        <v>0.5</v>
      </c>
      <c r="P18" s="124" t="s">
        <v>112</v>
      </c>
      <c r="Q18" s="117" t="s">
        <v>104</v>
      </c>
      <c r="R18" s="46"/>
      <c r="S18" s="76">
        <f t="shared" ref="S18:S30" si="0">SUM(K18:L18)</f>
        <v>8</v>
      </c>
      <c r="T18" s="46"/>
      <c r="U18" s="49"/>
      <c r="V18" s="46"/>
      <c r="W18" s="47"/>
      <c r="X18" s="46"/>
      <c r="Y18" s="46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12.75" customHeight="1">
      <c r="A19" s="75"/>
      <c r="B19" s="112" t="s">
        <v>92</v>
      </c>
      <c r="C19" s="92" t="s">
        <v>42</v>
      </c>
      <c r="D19" s="110">
        <v>90</v>
      </c>
      <c r="E19" s="141">
        <v>3367</v>
      </c>
      <c r="F19" s="142">
        <v>3061</v>
      </c>
      <c r="G19" s="117" t="s">
        <v>70</v>
      </c>
      <c r="H19" s="117" t="s">
        <v>50</v>
      </c>
      <c r="I19" s="119" t="s">
        <v>65</v>
      </c>
      <c r="J19" s="120" t="s">
        <v>109</v>
      </c>
      <c r="K19" s="121">
        <v>7</v>
      </c>
      <c r="L19" s="121">
        <v>2</v>
      </c>
      <c r="M19" s="122" t="s">
        <v>112</v>
      </c>
      <c r="N19" s="126" t="s">
        <v>110</v>
      </c>
      <c r="O19" s="121">
        <v>0.5</v>
      </c>
      <c r="P19" s="124" t="s">
        <v>112</v>
      </c>
      <c r="Q19" s="117" t="s">
        <v>108</v>
      </c>
      <c r="R19" s="46"/>
      <c r="S19" s="76">
        <f t="shared" si="0"/>
        <v>9</v>
      </c>
      <c r="T19" s="46"/>
      <c r="U19" s="49"/>
      <c r="V19" s="46"/>
      <c r="W19" s="47"/>
      <c r="X19" s="46"/>
      <c r="Y19" s="46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ht="12.75" customHeight="1">
      <c r="A20" s="75"/>
      <c r="B20" s="112" t="s">
        <v>93</v>
      </c>
      <c r="C20" s="92" t="s">
        <v>42</v>
      </c>
      <c r="D20" s="110">
        <v>92</v>
      </c>
      <c r="E20" s="141">
        <v>3366</v>
      </c>
      <c r="F20" s="142">
        <v>3062</v>
      </c>
      <c r="G20" s="117" t="s">
        <v>70</v>
      </c>
      <c r="H20" s="117" t="s">
        <v>50</v>
      </c>
      <c r="I20" s="119" t="s">
        <v>77</v>
      </c>
      <c r="J20" s="120" t="s">
        <v>109</v>
      </c>
      <c r="K20" s="121">
        <v>7</v>
      </c>
      <c r="L20" s="121">
        <v>1.5</v>
      </c>
      <c r="M20" s="122" t="s">
        <v>112</v>
      </c>
      <c r="N20" s="126" t="s">
        <v>110</v>
      </c>
      <c r="O20" s="121">
        <v>0.5</v>
      </c>
      <c r="P20" s="124" t="s">
        <v>112</v>
      </c>
      <c r="Q20" s="117" t="s">
        <v>108</v>
      </c>
      <c r="R20" s="46"/>
      <c r="S20" s="76">
        <f t="shared" si="0"/>
        <v>8.5</v>
      </c>
      <c r="T20" s="46"/>
      <c r="U20" s="49"/>
      <c r="V20" s="46"/>
      <c r="W20" s="47"/>
      <c r="X20" s="46"/>
      <c r="Y20" s="46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ht="14.25" customHeight="1">
      <c r="A21" s="75"/>
      <c r="B21" s="112" t="s">
        <v>94</v>
      </c>
      <c r="C21" s="92" t="s">
        <v>42</v>
      </c>
      <c r="D21" s="110">
        <v>94</v>
      </c>
      <c r="E21" s="141">
        <v>3515</v>
      </c>
      <c r="F21" s="142">
        <v>3107</v>
      </c>
      <c r="G21" s="117" t="s">
        <v>71</v>
      </c>
      <c r="H21" s="117" t="s">
        <v>50</v>
      </c>
      <c r="I21" s="119" t="s">
        <v>66</v>
      </c>
      <c r="J21" s="120" t="s">
        <v>109</v>
      </c>
      <c r="K21" s="121">
        <v>7</v>
      </c>
      <c r="L21" s="121">
        <v>2</v>
      </c>
      <c r="M21" s="122" t="s">
        <v>112</v>
      </c>
      <c r="N21" s="126" t="s">
        <v>110</v>
      </c>
      <c r="O21" s="121">
        <v>0.5</v>
      </c>
      <c r="P21" s="124" t="s">
        <v>112</v>
      </c>
      <c r="Q21" s="117" t="s">
        <v>108</v>
      </c>
      <c r="R21" s="46"/>
      <c r="S21" s="76">
        <f t="shared" si="0"/>
        <v>9</v>
      </c>
      <c r="T21" s="46"/>
      <c r="U21" s="49"/>
      <c r="V21" s="46"/>
      <c r="W21" s="47"/>
      <c r="X21" s="46"/>
      <c r="Y21" s="46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ht="12.75" customHeight="1">
      <c r="A22" s="75"/>
      <c r="B22" s="91" t="s">
        <v>95</v>
      </c>
      <c r="C22" s="92" t="s">
        <v>42</v>
      </c>
      <c r="D22" s="110">
        <v>96</v>
      </c>
      <c r="E22" s="141">
        <v>3514</v>
      </c>
      <c r="F22" s="142">
        <v>3106</v>
      </c>
      <c r="G22" s="117" t="s">
        <v>72</v>
      </c>
      <c r="H22" s="117" t="s">
        <v>50</v>
      </c>
      <c r="I22" s="119" t="s">
        <v>67</v>
      </c>
      <c r="J22" s="120" t="s">
        <v>109</v>
      </c>
      <c r="K22" s="121">
        <v>7</v>
      </c>
      <c r="L22" s="121">
        <v>2</v>
      </c>
      <c r="M22" s="122" t="s">
        <v>112</v>
      </c>
      <c r="N22" s="126" t="s">
        <v>110</v>
      </c>
      <c r="O22" s="121">
        <v>0.5</v>
      </c>
      <c r="P22" s="124" t="s">
        <v>112</v>
      </c>
      <c r="Q22" s="117"/>
      <c r="R22" s="46"/>
      <c r="S22" s="76">
        <f t="shared" si="0"/>
        <v>9</v>
      </c>
      <c r="T22" s="46"/>
      <c r="U22" s="49"/>
      <c r="V22" s="46"/>
      <c r="W22" s="47"/>
      <c r="X22" s="46"/>
      <c r="Y22" s="46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t="12.75" customHeight="1">
      <c r="A23" s="75"/>
      <c r="B23" s="112" t="s">
        <v>96</v>
      </c>
      <c r="C23" s="92" t="s">
        <v>42</v>
      </c>
      <c r="D23" s="110">
        <v>98</v>
      </c>
      <c r="E23" s="141">
        <v>3350</v>
      </c>
      <c r="F23" s="142">
        <v>3105</v>
      </c>
      <c r="G23" s="117" t="s">
        <v>73</v>
      </c>
      <c r="H23" s="117" t="s">
        <v>50</v>
      </c>
      <c r="I23" s="119" t="s">
        <v>68</v>
      </c>
      <c r="J23" s="120" t="s">
        <v>109</v>
      </c>
      <c r="K23" s="121">
        <v>7.1</v>
      </c>
      <c r="L23" s="121">
        <v>1.4</v>
      </c>
      <c r="M23" s="122" t="s">
        <v>112</v>
      </c>
      <c r="N23" s="126" t="s">
        <v>110</v>
      </c>
      <c r="O23" s="121">
        <v>0.5</v>
      </c>
      <c r="P23" s="124" t="s">
        <v>112</v>
      </c>
      <c r="Q23" s="117"/>
      <c r="R23" s="46"/>
      <c r="S23" s="76">
        <f t="shared" si="0"/>
        <v>8.5</v>
      </c>
      <c r="T23" s="46"/>
      <c r="U23" s="49"/>
      <c r="V23" s="46"/>
      <c r="W23" s="47"/>
      <c r="X23" s="46"/>
      <c r="Y23" s="46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ht="12.75" customHeight="1">
      <c r="A24" s="75"/>
      <c r="B24" s="112" t="s">
        <v>97</v>
      </c>
      <c r="C24" s="92" t="s">
        <v>42</v>
      </c>
      <c r="D24" s="110">
        <v>102</v>
      </c>
      <c r="E24" s="141">
        <v>3255</v>
      </c>
      <c r="F24" s="142">
        <v>3187</v>
      </c>
      <c r="G24" s="117" t="s">
        <v>74</v>
      </c>
      <c r="H24" s="117" t="s">
        <v>50</v>
      </c>
      <c r="I24" s="119" t="s">
        <v>69</v>
      </c>
      <c r="J24" s="120" t="s">
        <v>109</v>
      </c>
      <c r="K24" s="121">
        <v>6</v>
      </c>
      <c r="L24" s="121">
        <v>2</v>
      </c>
      <c r="M24" s="122" t="s">
        <v>112</v>
      </c>
      <c r="N24" s="126" t="s">
        <v>110</v>
      </c>
      <c r="O24" s="121">
        <v>0.5</v>
      </c>
      <c r="P24" s="124" t="s">
        <v>112</v>
      </c>
      <c r="Q24" s="117" t="s">
        <v>108</v>
      </c>
      <c r="R24" s="46"/>
      <c r="S24" s="76">
        <f t="shared" si="0"/>
        <v>8</v>
      </c>
      <c r="T24" s="46"/>
      <c r="U24" s="49"/>
      <c r="V24" s="46"/>
      <c r="W24" s="47"/>
      <c r="X24" s="46"/>
      <c r="Y24" s="46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ht="12.75" customHeight="1">
      <c r="A25" s="75"/>
      <c r="B25" s="112" t="s">
        <v>98</v>
      </c>
      <c r="C25" s="92" t="s">
        <v>42</v>
      </c>
      <c r="D25" s="110" t="s">
        <v>47</v>
      </c>
      <c r="E25" s="141">
        <v>3629</v>
      </c>
      <c r="F25" s="142">
        <v>3186</v>
      </c>
      <c r="G25" s="117" t="s">
        <v>75</v>
      </c>
      <c r="H25" s="117" t="s">
        <v>50</v>
      </c>
      <c r="I25" s="119" t="s">
        <v>76</v>
      </c>
      <c r="J25" s="120" t="s">
        <v>109</v>
      </c>
      <c r="K25" s="121">
        <v>6</v>
      </c>
      <c r="L25" s="121">
        <v>1.5</v>
      </c>
      <c r="M25" s="122" t="s">
        <v>112</v>
      </c>
      <c r="N25" s="126" t="s">
        <v>110</v>
      </c>
      <c r="O25" s="121">
        <v>0.5</v>
      </c>
      <c r="P25" s="124" t="s">
        <v>112</v>
      </c>
      <c r="Q25" s="117" t="s">
        <v>108</v>
      </c>
      <c r="R25" s="46"/>
      <c r="S25" s="76">
        <f t="shared" si="0"/>
        <v>7.5</v>
      </c>
      <c r="T25" s="46"/>
      <c r="U25" s="49"/>
      <c r="V25" s="46"/>
      <c r="W25" s="47"/>
      <c r="X25" s="46"/>
      <c r="Y25" s="46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2.75" customHeight="1">
      <c r="A26" s="75"/>
      <c r="B26" s="112" t="s">
        <v>99</v>
      </c>
      <c r="C26" s="92" t="s">
        <v>48</v>
      </c>
      <c r="D26" s="110">
        <v>104</v>
      </c>
      <c r="E26" s="141">
        <v>3250</v>
      </c>
      <c r="F26" s="142">
        <v>3185</v>
      </c>
      <c r="G26" s="117" t="s">
        <v>78</v>
      </c>
      <c r="H26" s="117" t="s">
        <v>50</v>
      </c>
      <c r="I26" s="119" t="s">
        <v>80</v>
      </c>
      <c r="J26" s="120" t="s">
        <v>109</v>
      </c>
      <c r="K26" s="121">
        <v>6</v>
      </c>
      <c r="L26" s="121">
        <v>2.5</v>
      </c>
      <c r="M26" s="122" t="s">
        <v>112</v>
      </c>
      <c r="N26" s="126" t="s">
        <v>110</v>
      </c>
      <c r="O26" s="121">
        <v>0.5</v>
      </c>
      <c r="P26" s="124" t="s">
        <v>112</v>
      </c>
      <c r="Q26" s="117" t="s">
        <v>105</v>
      </c>
      <c r="R26" s="46"/>
      <c r="S26" s="76">
        <f t="shared" si="0"/>
        <v>8.5</v>
      </c>
      <c r="T26" s="46"/>
      <c r="U26" s="49"/>
      <c r="V26" s="46"/>
      <c r="W26" s="47"/>
      <c r="X26" s="46"/>
      <c r="Y26" s="46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ht="12.75" customHeight="1">
      <c r="A27" s="75"/>
      <c r="B27" s="112" t="s">
        <v>100</v>
      </c>
      <c r="C27" s="92" t="s">
        <v>42</v>
      </c>
      <c r="D27" s="110">
        <v>76</v>
      </c>
      <c r="E27" s="141">
        <v>4354</v>
      </c>
      <c r="F27" s="142" t="s">
        <v>45</v>
      </c>
      <c r="G27" s="117" t="s">
        <v>84</v>
      </c>
      <c r="H27" s="117" t="s">
        <v>79</v>
      </c>
      <c r="I27" s="119" t="s">
        <v>85</v>
      </c>
      <c r="J27" s="120" t="s">
        <v>109</v>
      </c>
      <c r="K27" s="121">
        <v>23.5</v>
      </c>
      <c r="L27" s="121">
        <v>1.5</v>
      </c>
      <c r="M27" s="122" t="s">
        <v>112</v>
      </c>
      <c r="N27" s="126" t="s">
        <v>110</v>
      </c>
      <c r="O27" s="121">
        <v>0.5</v>
      </c>
      <c r="P27" s="124" t="s">
        <v>112</v>
      </c>
      <c r="Q27" s="117"/>
      <c r="R27" s="46"/>
      <c r="S27" s="76">
        <f t="shared" si="0"/>
        <v>25</v>
      </c>
      <c r="T27" s="46"/>
      <c r="U27" s="49"/>
      <c r="V27" s="46"/>
      <c r="W27" s="47"/>
      <c r="X27" s="46"/>
      <c r="Y27" s="46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t="12.75" customHeight="1">
      <c r="A28" s="75"/>
      <c r="B28" s="91" t="s">
        <v>101</v>
      </c>
      <c r="C28" s="92" t="s">
        <v>43</v>
      </c>
      <c r="D28" s="110">
        <v>2</v>
      </c>
      <c r="E28" s="141">
        <v>4022</v>
      </c>
      <c r="F28" s="142">
        <v>5629</v>
      </c>
      <c r="G28" s="117" t="s">
        <v>118</v>
      </c>
      <c r="H28" s="117" t="s">
        <v>50</v>
      </c>
      <c r="I28" s="119" t="s">
        <v>81</v>
      </c>
      <c r="J28" s="120" t="s">
        <v>110</v>
      </c>
      <c r="K28" s="121">
        <v>2.4</v>
      </c>
      <c r="L28" s="121">
        <v>2.6</v>
      </c>
      <c r="M28" s="122" t="s">
        <v>112</v>
      </c>
      <c r="N28" s="126" t="s">
        <v>114</v>
      </c>
      <c r="O28" s="121">
        <v>0.5</v>
      </c>
      <c r="P28" s="124" t="s">
        <v>112</v>
      </c>
      <c r="Q28" s="117"/>
      <c r="R28" s="46"/>
      <c r="S28" s="76">
        <f t="shared" si="0"/>
        <v>5</v>
      </c>
      <c r="T28" s="46"/>
      <c r="U28" s="49"/>
      <c r="V28" s="46"/>
      <c r="W28" s="47"/>
      <c r="X28" s="46"/>
      <c r="Y28" s="46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ht="12.75" customHeight="1">
      <c r="A29" s="75"/>
      <c r="B29" s="112" t="s">
        <v>102</v>
      </c>
      <c r="C29" s="92" t="s">
        <v>42</v>
      </c>
      <c r="D29" s="110">
        <v>103</v>
      </c>
      <c r="E29" s="141">
        <v>2698</v>
      </c>
      <c r="F29" s="142">
        <v>5628</v>
      </c>
      <c r="G29" s="117" t="s">
        <v>86</v>
      </c>
      <c r="H29" s="117" t="s">
        <v>50</v>
      </c>
      <c r="I29" s="119" t="s">
        <v>82</v>
      </c>
      <c r="J29" s="120" t="s">
        <v>111</v>
      </c>
      <c r="K29" s="121">
        <v>4</v>
      </c>
      <c r="L29" s="121">
        <v>1.5</v>
      </c>
      <c r="M29" s="122" t="s">
        <v>112</v>
      </c>
      <c r="N29" s="126" t="s">
        <v>113</v>
      </c>
      <c r="O29" s="121">
        <v>0.5</v>
      </c>
      <c r="P29" s="124" t="s">
        <v>112</v>
      </c>
      <c r="Q29" s="117"/>
      <c r="R29" s="46"/>
      <c r="S29" s="76">
        <f t="shared" si="0"/>
        <v>5.5</v>
      </c>
      <c r="T29" s="46"/>
      <c r="U29" s="49"/>
      <c r="V29" s="46"/>
      <c r="W29" s="47"/>
      <c r="X29" s="46"/>
      <c r="Y29" s="46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ht="12.75" customHeight="1" thickBot="1">
      <c r="A30" s="75"/>
      <c r="B30" s="113" t="s">
        <v>103</v>
      </c>
      <c r="C30" s="108" t="s">
        <v>42</v>
      </c>
      <c r="D30" s="111">
        <v>105</v>
      </c>
      <c r="E30" s="143">
        <v>2965</v>
      </c>
      <c r="F30" s="144">
        <v>5627</v>
      </c>
      <c r="G30" s="128" t="s">
        <v>119</v>
      </c>
      <c r="H30" s="128" t="s">
        <v>50</v>
      </c>
      <c r="I30" s="129" t="s">
        <v>83</v>
      </c>
      <c r="J30" s="130" t="s">
        <v>109</v>
      </c>
      <c r="K30" s="131">
        <v>4</v>
      </c>
      <c r="L30" s="131">
        <v>2</v>
      </c>
      <c r="M30" s="132" t="s">
        <v>112</v>
      </c>
      <c r="N30" s="133" t="s">
        <v>110</v>
      </c>
      <c r="O30" s="131">
        <v>0.5</v>
      </c>
      <c r="P30" s="134" t="s">
        <v>112</v>
      </c>
      <c r="Q30" s="128"/>
      <c r="R30" s="46"/>
      <c r="S30" s="76">
        <f t="shared" si="0"/>
        <v>6</v>
      </c>
      <c r="T30" s="46"/>
      <c r="U30" s="49"/>
      <c r="V30" s="46"/>
      <c r="W30" s="47"/>
      <c r="X30" s="46"/>
      <c r="Y30" s="46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ht="12.75" customHeight="1" thickBot="1">
      <c r="B31" s="135"/>
      <c r="C31" s="136"/>
      <c r="D31" s="136"/>
      <c r="E31" s="136"/>
      <c r="F31" s="136"/>
      <c r="G31" s="137"/>
      <c r="H31" s="136"/>
      <c r="I31" s="136"/>
      <c r="J31" s="137" t="s">
        <v>18</v>
      </c>
      <c r="K31" s="138">
        <f>SUM(K12:K30)</f>
        <v>107.30000000000001</v>
      </c>
      <c r="L31" s="138">
        <f>SUM(L12:L30)</f>
        <v>29.7</v>
      </c>
      <c r="M31" s="139"/>
      <c r="N31" s="139"/>
      <c r="O31" s="138">
        <f>SUM(O12:O30)</f>
        <v>8.5</v>
      </c>
      <c r="P31" s="140"/>
      <c r="Q31" s="135"/>
      <c r="R31" s="1"/>
      <c r="S31" s="1"/>
      <c r="T31" s="44"/>
      <c r="U31" s="45"/>
      <c r="V31" s="46"/>
      <c r="W31" s="48"/>
      <c r="X31" s="46"/>
      <c r="Y31" s="46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ht="12.75" customHeight="1">
      <c r="B32" s="95" t="s">
        <v>23</v>
      </c>
      <c r="C32" s="96"/>
      <c r="D32" s="95"/>
      <c r="E32" s="95"/>
      <c r="F32" s="97"/>
      <c r="G32" s="97" t="s">
        <v>117</v>
      </c>
      <c r="H32" s="95"/>
      <c r="I32" s="95"/>
      <c r="J32" s="98"/>
      <c r="K32" s="99"/>
      <c r="L32" s="100"/>
      <c r="M32" s="100"/>
      <c r="N32" s="100"/>
      <c r="O32" s="100"/>
      <c r="P32" s="97" t="s">
        <v>116</v>
      </c>
      <c r="Q32" s="3"/>
      <c r="S32" s="145">
        <f>SUM(S12:S30)+K15+K16</f>
        <v>137</v>
      </c>
      <c r="T32" s="50"/>
      <c r="U32" s="50"/>
      <c r="V32" s="46"/>
      <c r="W32" s="47"/>
      <c r="X32" s="46"/>
      <c r="Y32" s="46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2:41" ht="12.75" customHeight="1">
      <c r="B33" s="101" t="s">
        <v>14</v>
      </c>
      <c r="C33" s="102"/>
      <c r="D33" s="101"/>
      <c r="E33" s="101"/>
      <c r="F33" s="103"/>
      <c r="G33" s="97" t="s">
        <v>12</v>
      </c>
      <c r="H33" s="95"/>
      <c r="I33" s="95" t="s">
        <v>8</v>
      </c>
      <c r="J33" s="103" t="s">
        <v>33</v>
      </c>
      <c r="K33" s="104"/>
      <c r="L33" s="105"/>
      <c r="M33" s="100"/>
      <c r="N33" s="100"/>
      <c r="O33" s="100"/>
      <c r="P33" s="97" t="s">
        <v>13</v>
      </c>
      <c r="Q33" s="106"/>
      <c r="S33" s="1"/>
      <c r="T33" s="50"/>
      <c r="U33" s="50"/>
      <c r="V33" s="46"/>
      <c r="W33" s="47"/>
      <c r="X33" s="46"/>
      <c r="Y33" s="46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2:41">
      <c r="B34" s="93"/>
      <c r="C34" s="107"/>
      <c r="D34" s="93"/>
      <c r="E34" s="93"/>
      <c r="F34" s="94"/>
      <c r="G34" s="94"/>
      <c r="H34" s="93"/>
      <c r="I34" s="93"/>
      <c r="J34" s="94"/>
      <c r="K34" s="14"/>
      <c r="L34" s="15"/>
      <c r="M34" s="15"/>
      <c r="N34" s="15"/>
      <c r="O34" s="15"/>
      <c r="P34" s="93"/>
      <c r="Q34" s="3"/>
      <c r="S34" s="1"/>
      <c r="T34" s="50"/>
      <c r="U34" s="50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2:41">
      <c r="D35" s="1"/>
      <c r="E35" s="1"/>
      <c r="F35" s="1"/>
      <c r="G35" s="2"/>
      <c r="H35" s="4"/>
      <c r="I35" s="6"/>
      <c r="J35" s="1"/>
      <c r="K35" s="43"/>
      <c r="L35" s="7"/>
      <c r="M35" s="7"/>
      <c r="N35" s="7"/>
      <c r="O35" s="42"/>
      <c r="P35" s="10"/>
      <c r="S35" s="1"/>
      <c r="T35" s="50"/>
      <c r="U35" s="50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2:41" ht="14.25">
      <c r="D36" s="1"/>
      <c r="E36" s="1"/>
      <c r="F36" s="1"/>
      <c r="G36" s="2"/>
      <c r="H36" s="4"/>
      <c r="I36" s="6"/>
      <c r="J36" s="46">
        <v>32</v>
      </c>
      <c r="K36" s="43">
        <f>SUM(K12:K27,K30,L12:L27,L30)</f>
        <v>126.50000000000001</v>
      </c>
      <c r="L36" s="42"/>
      <c r="M36" s="7"/>
      <c r="N36" s="7"/>
      <c r="O36" s="7"/>
      <c r="P36" s="10"/>
      <c r="S36" s="1"/>
      <c r="T36" s="50"/>
      <c r="U36" s="50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2:41" ht="14.25">
      <c r="J37" s="46">
        <v>50</v>
      </c>
      <c r="K37" s="43">
        <f>SUM(K29:L29)</f>
        <v>5.5</v>
      </c>
      <c r="L37" s="7"/>
      <c r="S37" s="1"/>
      <c r="T37" s="50"/>
      <c r="U37" s="50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2:41" ht="14.25">
      <c r="J38" s="46">
        <v>63</v>
      </c>
      <c r="K38" s="43">
        <f>SUM(K28:L28)</f>
        <v>5</v>
      </c>
      <c r="L38" s="7"/>
      <c r="S38" s="1"/>
      <c r="T38" s="50"/>
      <c r="U38" s="50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2:41">
      <c r="K39" s="9" t="s">
        <v>39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2:41">
      <c r="K40" s="77" t="s">
        <v>37</v>
      </c>
      <c r="L40" s="80">
        <f>SUM(K12:L13,K15:L27,K30:L30)</f>
        <v>119</v>
      </c>
      <c r="M40" s="73"/>
      <c r="N40" s="73"/>
      <c r="O40" s="73"/>
      <c r="P40" s="74"/>
      <c r="S40" s="1"/>
      <c r="T40" s="50"/>
      <c r="U40" s="50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2:41">
      <c r="K41" s="77" t="s">
        <v>38</v>
      </c>
      <c r="L41" s="80">
        <f>SUM(K14:L14,K29:L29)</f>
        <v>13</v>
      </c>
      <c r="M41" s="73"/>
      <c r="N41" s="73"/>
      <c r="O41" s="73"/>
      <c r="S41" s="1"/>
      <c r="T41" s="50"/>
      <c r="U41" s="50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2:41">
      <c r="K42" s="77" t="s">
        <v>115</v>
      </c>
      <c r="L42" s="80">
        <f>SUM(K28:L28)</f>
        <v>5</v>
      </c>
      <c r="M42" s="73"/>
      <c r="N42" s="73"/>
      <c r="O42" s="73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2:41">
      <c r="L43" s="73"/>
      <c r="S43" s="1"/>
      <c r="T43" s="1"/>
      <c r="U43" s="1"/>
      <c r="V43" s="1"/>
    </row>
    <row r="44" spans="2:41">
      <c r="S44" s="1"/>
      <c r="T44" s="1"/>
      <c r="U44" s="1"/>
      <c r="V44" s="1"/>
    </row>
    <row r="45" spans="2:41">
      <c r="L45" s="78">
        <f>SUM(K31:L31)</f>
        <v>137</v>
      </c>
      <c r="S45" s="1"/>
      <c r="T45" s="1"/>
      <c r="U45" s="1"/>
      <c r="V45" s="1"/>
    </row>
    <row r="46" spans="2:41">
      <c r="L46" s="78">
        <f>SUM(L40:L42)</f>
        <v>137</v>
      </c>
      <c r="S46" s="1"/>
      <c r="T46" s="1"/>
      <c r="U46" s="1"/>
      <c r="V46" s="1"/>
    </row>
    <row r="47" spans="2:41">
      <c r="L47" s="79">
        <f>SUM(S12:S30)</f>
        <v>137</v>
      </c>
      <c r="S47" s="1"/>
      <c r="T47" s="1"/>
      <c r="U47" s="1"/>
      <c r="V47" s="1"/>
    </row>
    <row r="48" spans="2:41">
      <c r="S48" s="1"/>
      <c r="T48" s="1"/>
      <c r="U48" s="1"/>
      <c r="V48" s="1"/>
    </row>
    <row r="49" spans="19:22">
      <c r="S49" s="1"/>
      <c r="T49" s="1"/>
      <c r="U49" s="1"/>
      <c r="V49" s="1"/>
    </row>
    <row r="50" spans="19:22">
      <c r="S50" s="1"/>
      <c r="T50" s="1"/>
      <c r="U50" s="1"/>
      <c r="V50" s="1"/>
    </row>
    <row r="51" spans="19:22">
      <c r="S51" s="1"/>
      <c r="T51" s="1"/>
      <c r="U51" s="1"/>
      <c r="V51" s="1"/>
    </row>
    <row r="52" spans="19:22">
      <c r="S52" s="1"/>
      <c r="T52" s="1"/>
      <c r="U52" s="1"/>
      <c r="V52" s="1"/>
    </row>
  </sheetData>
  <mergeCells count="40">
    <mergeCell ref="B12:B13"/>
    <mergeCell ref="C12:C13"/>
    <mergeCell ref="D12:D13"/>
    <mergeCell ref="E12:E13"/>
    <mergeCell ref="F12:F13"/>
    <mergeCell ref="O16:O17"/>
    <mergeCell ref="P16:P17"/>
    <mergeCell ref="Q16:Q17"/>
    <mergeCell ref="Q12:Q13"/>
    <mergeCell ref="J12:J13"/>
    <mergeCell ref="K12:K13"/>
    <mergeCell ref="L12:L13"/>
    <mergeCell ref="M12:M13"/>
    <mergeCell ref="N12:N13"/>
    <mergeCell ref="J16:J17"/>
    <mergeCell ref="K16:K17"/>
    <mergeCell ref="L16:L17"/>
    <mergeCell ref="M16:M17"/>
    <mergeCell ref="N16:N17"/>
    <mergeCell ref="P12:P13"/>
    <mergeCell ref="B16:B17"/>
    <mergeCell ref="C16:C17"/>
    <mergeCell ref="D16:D17"/>
    <mergeCell ref="E16:E17"/>
    <mergeCell ref="F16:F17"/>
    <mergeCell ref="G6:I6"/>
    <mergeCell ref="G9:G10"/>
    <mergeCell ref="F9:F11"/>
    <mergeCell ref="H9:I10"/>
    <mergeCell ref="O12:O13"/>
    <mergeCell ref="M9:M11"/>
    <mergeCell ref="J6:P6"/>
    <mergeCell ref="J7:P7"/>
    <mergeCell ref="N9:P9"/>
    <mergeCell ref="K9:L9"/>
    <mergeCell ref="B9:B11"/>
    <mergeCell ref="C9:C11"/>
    <mergeCell ref="D9:D11"/>
    <mergeCell ref="E9:E11"/>
    <mergeCell ref="C6:F7"/>
  </mergeCells>
  <phoneticPr fontId="16" type="noConversion"/>
  <pageMargins left="0.19685039370078741" right="0.19685039370078741" top="0.23622047244094491" bottom="0.23622047244094491" header="0" footer="0.31496062992125984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vod. přípojky</vt:lpstr>
      <vt:lpstr>'vod. přípojky'!Oblast_tisku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Hyánková Hana</cp:lastModifiedBy>
  <cp:lastPrinted>2020-07-21T06:06:21Z</cp:lastPrinted>
  <dcterms:created xsi:type="dcterms:W3CDTF">2001-09-20T17:39:01Z</dcterms:created>
  <dcterms:modified xsi:type="dcterms:W3CDTF">2020-10-20T14:05:43Z</dcterms:modified>
</cp:coreProperties>
</file>